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Червень" sheetId="4" r:id="rId1"/>
  </sheets>
  <calcPr calcId="144525"/>
</workbook>
</file>

<file path=xl/calcChain.xml><?xml version="1.0" encoding="utf-8"?>
<calcChain xmlns="http://schemas.openxmlformats.org/spreadsheetml/2006/main">
  <c r="G6" i="4" l="1"/>
  <c r="M6" i="4" s="1"/>
  <c r="I6" i="4"/>
  <c r="G7" i="4"/>
  <c r="K7" i="4" s="1"/>
  <c r="I7" i="4"/>
  <c r="G8" i="4"/>
  <c r="M8" i="4" s="1"/>
  <c r="I8" i="4"/>
  <c r="R7" i="4" l="1"/>
  <c r="M7" i="4"/>
  <c r="K6" i="4"/>
  <c r="R6" i="4" s="1"/>
  <c r="K8" i="4"/>
  <c r="R8" i="4" s="1"/>
</calcChain>
</file>

<file path=xl/sharedStrings.xml><?xml version="1.0" encoding="utf-8"?>
<sst xmlns="http://schemas.openxmlformats.org/spreadsheetml/2006/main" count="30" uniqueCount="27">
  <si>
    <t>N з/п</t>
  </si>
  <si>
    <t>Назва структурного підрозділу та посад</t>
  </si>
  <si>
    <t>Прізвище Ім'я Побатькові</t>
  </si>
  <si>
    <t>Робочих днів</t>
  </si>
  <si>
    <t>Відпрацьовано днів</t>
  </si>
  <si>
    <t>Посадовий оклад</t>
  </si>
  <si>
    <t>Надбавка за ранг державного службовця</t>
  </si>
  <si>
    <t>Надбавка за вислугу років державного службовця</t>
  </si>
  <si>
    <t>Премія</t>
  </si>
  <si>
    <t>Матеріальна допомога</t>
  </si>
  <si>
    <t>Відпускні</t>
  </si>
  <si>
    <t>Аліменти</t>
  </si>
  <si>
    <t>ранг</t>
  </si>
  <si>
    <t>розмір надбавки</t>
  </si>
  <si>
    <t>%</t>
  </si>
  <si>
    <t>розмір</t>
  </si>
  <si>
    <t>оздоровлення</t>
  </si>
  <si>
    <t>соц.-побут.</t>
  </si>
  <si>
    <t xml:space="preserve">Директор Департаменту </t>
  </si>
  <si>
    <t>Шемець Андрій Миколайович</t>
  </si>
  <si>
    <t>Заступник директора Департаменту – начальник управління</t>
  </si>
  <si>
    <t>Голуб В'ячеслав Львович</t>
  </si>
  <si>
    <t>Родикова Марія Вадимівна</t>
  </si>
  <si>
    <t>червень</t>
  </si>
  <si>
    <t>Нараховано заробітної плати за червень 2024 року</t>
  </si>
  <si>
    <t>липень</t>
  </si>
  <si>
    <t>Розрахункова відомість  за ЧЕРВЕНЬ 2024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</si>
</sst>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Border="1"/>
    <xf numFmtId="1" fontId="2" fillId="0" borderId="4" xfId="0" applyNumberFormat="1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2" borderId="4" xfId="0" applyFont="1" applyFill="1" applyBorder="1" applyAlignment="1">
      <alignment vertical="center" wrapText="1"/>
    </xf>
    <xf numFmtId="3" fontId="0" fillId="0" borderId="4" xfId="0" applyNumberFormat="1" applyBorder="1" applyAlignment="1">
      <alignment horizontal="center" vertical="center"/>
    </xf>
    <xf numFmtId="4" fontId="0" fillId="2" borderId="4" xfId="0" applyNumberFormat="1" applyFill="1" applyBorder="1" applyAlignment="1">
      <alignment horizontal="center" vertical="center"/>
    </xf>
    <xf numFmtId="3" fontId="0" fillId="0" borderId="4" xfId="0" applyNumberFormat="1" applyFill="1" applyBorder="1" applyAlignment="1">
      <alignment horizontal="center" vertical="center"/>
    </xf>
    <xf numFmtId="4" fontId="0" fillId="0" borderId="4" xfId="0" applyNumberFormat="1" applyBorder="1" applyAlignment="1">
      <alignment horizontal="center" vertical="center"/>
    </xf>
    <xf numFmtId="4" fontId="0" fillId="0" borderId="4" xfId="0" applyNumberForma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1" fillId="0" borderId="4" xfId="0" applyFont="1" applyFill="1" applyBorder="1" applyAlignment="1">
      <alignment vertical="center" wrapText="1"/>
    </xf>
    <xf numFmtId="0" fontId="0" fillId="0" borderId="4" xfId="0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3" fontId="1" fillId="0" borderId="4" xfId="0" applyNumberFormat="1" applyFont="1" applyFill="1" applyBorder="1" applyAlignment="1">
      <alignment horizontal="center" vertical="center" wrapText="1"/>
    </xf>
    <xf numFmtId="0" fontId="0" fillId="0" borderId="4" xfId="0" applyFill="1" applyBorder="1"/>
    <xf numFmtId="2" fontId="0" fillId="0" borderId="4" xfId="0" applyNumberFormat="1" applyFill="1" applyBorder="1" applyAlignment="1">
      <alignment horizontal="center" vertical="center"/>
    </xf>
    <xf numFmtId="0" fontId="0" fillId="0" borderId="0" xfId="0" applyFill="1"/>
    <xf numFmtId="0" fontId="1" fillId="0" borderId="4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0" xfId="0" applyFont="1" applyAlignment="1"/>
    <xf numFmtId="0" fontId="3" fillId="2" borderId="4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textRotation="90" wrapText="1"/>
    </xf>
    <xf numFmtId="0" fontId="1" fillId="2" borderId="4" xfId="0" applyFont="1" applyFill="1" applyBorder="1" applyAlignment="1">
      <alignment horizontal="center" vertical="center" textRotation="90" wrapText="1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8"/>
  <sheetViews>
    <sheetView tabSelected="1" workbookViewId="0">
      <selection activeCell="R8" sqref="R8"/>
    </sheetView>
  </sheetViews>
  <sheetFormatPr defaultRowHeight="15" x14ac:dyDescent="0.25"/>
  <cols>
    <col min="1" max="1" width="4.140625" customWidth="1"/>
    <col min="2" max="2" width="5.7109375" customWidth="1"/>
    <col min="3" max="3" width="20.85546875" customWidth="1"/>
    <col min="4" max="4" width="16.28515625" customWidth="1"/>
    <col min="7" max="7" width="10.85546875" customWidth="1"/>
    <col min="8" max="8" width="8.42578125" customWidth="1"/>
  </cols>
  <sheetData>
    <row r="2" spans="2:20" ht="15" customHeight="1" x14ac:dyDescent="0.3">
      <c r="B2" s="33" t="s">
        <v>26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</row>
    <row r="3" spans="2:20" ht="21.75" customHeight="1" thickBot="1" x14ac:dyDescent="0.35"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2"/>
      <c r="N3" s="22"/>
      <c r="O3" s="22"/>
      <c r="P3" s="22"/>
      <c r="Q3" s="22"/>
      <c r="R3" s="22"/>
      <c r="S3" s="22"/>
    </row>
    <row r="4" spans="2:20" ht="48" customHeight="1" x14ac:dyDescent="0.25">
      <c r="B4" s="29" t="s">
        <v>0</v>
      </c>
      <c r="C4" s="25" t="s">
        <v>1</v>
      </c>
      <c r="D4" s="25" t="s">
        <v>2</v>
      </c>
      <c r="E4" s="31" t="s">
        <v>3</v>
      </c>
      <c r="F4" s="31" t="s">
        <v>4</v>
      </c>
      <c r="G4" s="25" t="s">
        <v>5</v>
      </c>
      <c r="H4" s="25" t="s">
        <v>6</v>
      </c>
      <c r="I4" s="25"/>
      <c r="J4" s="25" t="s">
        <v>7</v>
      </c>
      <c r="K4" s="25"/>
      <c r="L4" s="25" t="s">
        <v>8</v>
      </c>
      <c r="M4" s="25"/>
      <c r="N4" s="25" t="s">
        <v>9</v>
      </c>
      <c r="O4" s="25"/>
      <c r="P4" s="25" t="s">
        <v>10</v>
      </c>
      <c r="Q4" s="25"/>
      <c r="R4" s="27" t="s">
        <v>24</v>
      </c>
      <c r="S4" s="25" t="s">
        <v>11</v>
      </c>
      <c r="T4" s="1"/>
    </row>
    <row r="5" spans="2:20" ht="47.45" customHeight="1" x14ac:dyDescent="0.25">
      <c r="B5" s="30"/>
      <c r="C5" s="26"/>
      <c r="D5" s="26"/>
      <c r="E5" s="32"/>
      <c r="F5" s="32"/>
      <c r="G5" s="26"/>
      <c r="H5" s="20" t="s">
        <v>12</v>
      </c>
      <c r="I5" s="20" t="s">
        <v>13</v>
      </c>
      <c r="J5" s="20" t="s">
        <v>14</v>
      </c>
      <c r="K5" s="20" t="s">
        <v>13</v>
      </c>
      <c r="L5" s="2" t="s">
        <v>14</v>
      </c>
      <c r="M5" s="20" t="s">
        <v>15</v>
      </c>
      <c r="N5" s="20" t="s">
        <v>16</v>
      </c>
      <c r="O5" s="20" t="s">
        <v>17</v>
      </c>
      <c r="P5" s="3" t="s">
        <v>23</v>
      </c>
      <c r="Q5" s="3" t="s">
        <v>25</v>
      </c>
      <c r="R5" s="28"/>
      <c r="S5" s="26"/>
      <c r="T5" s="1"/>
    </row>
    <row r="6" spans="2:20" ht="43.9" customHeight="1" x14ac:dyDescent="0.25">
      <c r="B6" s="4">
        <v>1</v>
      </c>
      <c r="C6" s="23" t="s">
        <v>18</v>
      </c>
      <c r="D6" s="5" t="s">
        <v>19</v>
      </c>
      <c r="E6" s="6">
        <v>20</v>
      </c>
      <c r="F6" s="8">
        <v>20</v>
      </c>
      <c r="G6" s="7">
        <f>ROUND(25842/E6*F6,2)</f>
        <v>25842</v>
      </c>
      <c r="H6" s="8">
        <v>5</v>
      </c>
      <c r="I6" s="9">
        <f>ROUND(600/E6*F6,2)</f>
        <v>600</v>
      </c>
      <c r="J6" s="20">
        <v>26</v>
      </c>
      <c r="K6" s="9">
        <f>ROUND(G6*J6/100,2)</f>
        <v>6718.92</v>
      </c>
      <c r="L6" s="6">
        <v>30</v>
      </c>
      <c r="M6" s="9">
        <f>ROUND(G6*L6/100,2)</f>
        <v>7752.6</v>
      </c>
      <c r="N6" s="9"/>
      <c r="O6" s="9"/>
      <c r="P6" s="10"/>
      <c r="Q6" s="9"/>
      <c r="R6" s="17">
        <f>G6+I6+K6+M6+N6+O6+P6+Q6</f>
        <v>40913.519999999997</v>
      </c>
      <c r="S6" s="9">
        <v>16467.7</v>
      </c>
    </row>
    <row r="7" spans="2:20" s="18" customFormat="1" ht="52.9" customHeight="1" x14ac:dyDescent="0.25">
      <c r="B7" s="11">
        <v>2</v>
      </c>
      <c r="C7" s="24" t="s">
        <v>20</v>
      </c>
      <c r="D7" s="12" t="s">
        <v>21</v>
      </c>
      <c r="E7" s="6">
        <v>20</v>
      </c>
      <c r="F7" s="8">
        <v>18</v>
      </c>
      <c r="G7" s="7">
        <f>ROUND(24550/E7*F7,2)</f>
        <v>22095</v>
      </c>
      <c r="H7" s="14">
        <v>4</v>
      </c>
      <c r="I7" s="10">
        <f>ROUND(700/E7*F7,2)</f>
        <v>630</v>
      </c>
      <c r="J7" s="15">
        <v>30</v>
      </c>
      <c r="K7" s="13">
        <f>ROUND(G7*J7/100,2)</f>
        <v>6628.5</v>
      </c>
      <c r="L7" s="6">
        <v>5</v>
      </c>
      <c r="M7" s="13">
        <f>ROUND(G7*L7/100,2)</f>
        <v>1104.75</v>
      </c>
      <c r="N7" s="13"/>
      <c r="O7" s="16"/>
      <c r="P7" s="17">
        <v>1840.88</v>
      </c>
      <c r="Q7" s="17"/>
      <c r="R7" s="17">
        <f t="shared" ref="R7:R8" si="0">G7+I7+K7+M7+N7+O7+P7+Q7</f>
        <v>32299.13</v>
      </c>
    </row>
    <row r="8" spans="2:20" s="18" customFormat="1" ht="57" customHeight="1" x14ac:dyDescent="0.25">
      <c r="B8" s="11">
        <v>3</v>
      </c>
      <c r="C8" s="24" t="s">
        <v>20</v>
      </c>
      <c r="D8" s="19" t="s">
        <v>22</v>
      </c>
      <c r="E8" s="6">
        <v>20</v>
      </c>
      <c r="F8" s="8">
        <v>16</v>
      </c>
      <c r="G8" s="7">
        <f>ROUND(24550/E8*F8,2)</f>
        <v>19640</v>
      </c>
      <c r="H8" s="14">
        <v>6</v>
      </c>
      <c r="I8" s="17">
        <f>ROUND(500/E8*F8,2)</f>
        <v>400</v>
      </c>
      <c r="J8" s="20">
        <v>14</v>
      </c>
      <c r="K8" s="10">
        <f>ROUND(G8*J8/100,2)</f>
        <v>2749.6</v>
      </c>
      <c r="L8" s="6">
        <v>5</v>
      </c>
      <c r="M8" s="17">
        <f>ROUND(G8*L8/100,2)</f>
        <v>982</v>
      </c>
      <c r="N8" s="17">
        <v>28487</v>
      </c>
      <c r="O8" s="13"/>
      <c r="P8" s="17">
        <v>4022.5</v>
      </c>
      <c r="Q8" s="13">
        <v>7240.5</v>
      </c>
      <c r="R8" s="17">
        <f t="shared" si="0"/>
        <v>63521.599999999999</v>
      </c>
    </row>
  </sheetData>
  <mergeCells count="14">
    <mergeCell ref="S4:S5"/>
    <mergeCell ref="B2:S2"/>
    <mergeCell ref="N4:O4"/>
    <mergeCell ref="P4:Q4"/>
    <mergeCell ref="R4:R5"/>
    <mergeCell ref="F4:F5"/>
    <mergeCell ref="G4:G5"/>
    <mergeCell ref="H4:I4"/>
    <mergeCell ref="J4:K4"/>
    <mergeCell ref="L4:M4"/>
    <mergeCell ref="B4:B5"/>
    <mergeCell ref="C4:C5"/>
    <mergeCell ref="D4:D5"/>
    <mergeCell ref="E4:E5"/>
  </mergeCells>
  <pageMargins left="0.51181102362204722" right="0.51181102362204722" top="0.74803149606299213" bottom="0.74803149606299213" header="0.31496062992125984" footer="0.31496062992125984"/>
  <pageSetup paperSize="9" scale="7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Червень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2024-07-31T09:06:04Z</dcterms:modified>
</cp:coreProperties>
</file>